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"/>
    </mc:Choice>
  </mc:AlternateContent>
  <xr:revisionPtr revIDLastSave="0" documentId="13_ncr:1_{A28B6D8C-4B8E-4C99-B9DC-5217605F3B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2" l="1"/>
  <c r="F29" i="2"/>
  <c r="AQ34" i="2" l="1"/>
  <c r="X31" i="2"/>
  <c r="W33" i="2"/>
  <c r="W31" i="2"/>
  <c r="AQ315" i="2" l="1"/>
  <c r="AQ317" i="2" l="1"/>
  <c r="F70" i="2"/>
  <c r="X70" i="2"/>
  <c r="W29" i="2"/>
  <c r="Y34" i="2" l="1"/>
  <c r="Y31" i="2"/>
  <c r="Y33" i="2"/>
  <c r="AQ36" i="2"/>
  <c r="Y36" i="2" s="1"/>
  <c r="Y38" i="2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Z29" i="2" l="1"/>
  <c r="Z34" i="2"/>
  <c r="Y70" i="2"/>
  <c r="F38" i="2"/>
  <c r="X38" i="2"/>
  <c r="E74" i="2"/>
  <c r="W74" i="2" s="1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<sst xmlns="http://schemas.openxmlformats.org/spreadsheetml/2006/main" count="5279" uniqueCount="631">
  <si>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</si>
  <si>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</si>
  <si>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</si>
  <si>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</si>
  <si>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</si>
  <si>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</si>
  <si>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</si>
  <si>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</si>
  <si>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</si>
  <si>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</si>
  <si>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</si>
  <si>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</si>
  <si>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</si>
  <si>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</si>
  <si>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</si>
  <si>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</si>
  <si>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</si>
  <si>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</si>
  <si>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</si>
  <si>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</si>
  <si>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</si>
  <si>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</si>
  <si>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</si>
  <si>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</si>
  <si>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</si>
  <si>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</si>
  <si>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</si>
  <si>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</si>
  <si>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</si>
  <si>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</si>
  <si>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</si>
  <si>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</si>
  <si>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</si>
  <si>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</si>
  <si>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</si>
  <si>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</si>
  <si>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</si>
  <si>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</si>
  <si>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</si>
  <si>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</si>
  <si>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</si>
  <si>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</si>
  <si>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</si>
  <si>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</si>
  <si>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</si>
  <si>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</si>
  <si>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</si>
  <si>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</si>
  <si>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</si>
  <si>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</si>
  <si>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</si>
  <si>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</si>
  <si>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</si>
  <si>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</si>
  <si>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</si>
  <si>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</si>
  <si>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</si>
  <si>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</si>
  <si>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</si>
  <si>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</si>
  <si>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</si>
  <si>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</si>
  <si>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</si>
  <si>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</si>
  <si>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</si>
  <si>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</si>
  <si>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</si>
  <si>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</si>
  <si>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</si>
  <si>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</si>
  <si>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</si>
  <si>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</si>
  <si>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</si>
  <si>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</si>
  <si>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</si>
  <si>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</si>
  <si>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</si>
  <si>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</si>
  <si>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</si>
  <si>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</si>
  <si>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</si>
  <si>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</si>
  <si>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</si>
  <si>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</si>
  <si>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</si>
  <si>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</si>
  <si>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</si>
  <si>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</si>
  <si>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</si>
  <si>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</si>
  <si>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</si>
  <si>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</si>
  <si>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</si>
  <si>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</si>
  <si>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</si>
  <si>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</si>
  <si>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</si>
  <si>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</si>
  <si>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</si>
  <si>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</si>
  <si>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</si>
  <si>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</si>
  <si>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</si>
  <si>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</si>
  <si>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</si>
  <si>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</si>
  <si>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</si>
  <si>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</si>
  <si>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</si>
  <si>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</si>
  <si>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</si>
  <si>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</si>
  <si>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</si>
  <si>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</si>
  <si>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</si>
  <si>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</si>
  <si>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</si>
  <si>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</si>
  <si>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</si>
  <si>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</si>
  <si>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</si>
  <si>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</si>
  <si>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</si>
  <si>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</si>
  <si>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</si>
  <si>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</si>
  <si>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</si>
  <si>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</si>
  <si>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</si>
  <si>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</si>
  <si>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</si>
  <si>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</si>
  <si>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</si>
  <si>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</si>
  <si>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</si>
  <si>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</si>
  <si>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</si>
  <si>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</si>
  <si>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</si>
  <si>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</si>
  <si>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</si>
  <si>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</si>
  <si>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</si>
  <si>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</si>
  <si>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</si>
  <si>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</si>
  <si>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</si>
  <si>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</si>
  <si>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</si>
  <si>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</si>
  <si>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</si>
  <si>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</si>
  <si>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</si>
  <si>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</si>
  <si>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</si>
  <si>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</si>
  <si>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</si>
  <si>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</si>
  <si>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</si>
  <si>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</si>
  <si>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</si>
  <si>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</si>
  <si>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</si>
  <si>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</si>
  <si>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</si>
  <si>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</si>
  <si>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</si>
  <si>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</si>
  <si>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</si>
  <si>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</si>
  <si>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</si>
  <si>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</si>
  <si>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</si>
  <si>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</si>
  <si>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</si>
  <si>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</si>
  <si>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</si>
  <si>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</si>
  <si>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</si>
  <si>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</si>
  <si>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</si>
  <si>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</si>
  <si>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</si>
  <si>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</si>
  <si>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</si>
  <si>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</si>
  <si>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</si>
  <si>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</si>
  <si>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</si>
  <si>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</si>
  <si>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</si>
  <si>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</si>
  <si>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</si>
  <si>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</si>
  <si>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</si>
  <si>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</si>
  <si>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</si>
  <si>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</si>
  <si>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</si>
  <si>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</si>
  <si>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</si>
  <si>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</si>
  <si>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</si>
  <si>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</si>
  <si>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</si>
  <si>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</si>
  <si>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</si>
  <si>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</si>
  <si>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</si>
  <si>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</si>
  <si>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</si>
  <si>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</si>
  <si>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</si>
  <si>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</si>
  <si>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</si>
  <si>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</si>
  <si>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</si>
  <si>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</si>
  <si>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</si>
  <si>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</si>
  <si>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</si>
  <si>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</si>
  <si>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</si>
  <si>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</si>
  <si>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</si>
  <si>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</si>
  <si>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</si>
  <si>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</si>
  <si>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</si>
  <si>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</si>
  <si>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</si>
  <si>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</si>
  <si>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</si>
  <si>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</si>
  <si>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</si>
  <si>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</si>
  <si>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</si>
  <si>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</si>
  <si>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</si>
  <si>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</si>
  <si>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</si>
  <si>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</si>
  <si>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</si>
  <si>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</si>
  <si>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</si>
  <si>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</si>
  <si>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</si>
  <si>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</si>
  <si>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</si>
  <si>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</si>
  <si>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</si>
  <si>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</si>
  <si>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</si>
  <si>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</si>
  <si>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</si>
  <si>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</si>
  <si>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</si>
  <si>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</si>
  <si>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</si>
  <si>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</si>
  <si>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</si>
  <si>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</si>
  <si>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</si>
  <si>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</si>
  <si>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</si>
  <si>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</si>
  <si>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</si>
  <si>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</si>
  <si>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</si>
  <si>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</si>
  <si>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</si>
  <si>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</si>
  <si>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</si>
  <si>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</si>
  <si>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</si>
  <si>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</si>
  <si>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</si>
  <si>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</si>
  <si>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</si>
  <si>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</si>
  <si>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</si>
  <si>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</si>
  <si>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</si>
  <si>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</si>
  <si>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</si>
  <si>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</si>
  <si>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</si>
  <si>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</si>
  <si>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</si>
  <si>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</si>
  <si>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</si>
  <si>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</si>
  <si>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</si>
  <si>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</si>
  <si>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</si>
  <si>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</si>
  <si>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</si>
  <si>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</si>
  <si>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</si>
  <si>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</si>
  <si>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</si>
  <si>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</si>
  <si>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</si>
  <si>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</si>
  <si>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</si>
  <si>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</si>
  <si>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</si>
  <si>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</si>
  <si>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</si>
  <si>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</si>
  <si>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</si>
  <si>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</si>
  <si>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</si>
  <si>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</si>
  <si>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</si>
  <si>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</si>
  <si>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</si>
  <si>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</si>
  <si>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</si>
  <si>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</si>
  <si>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</si>
  <si>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</si>
  <si>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</si>
  <si>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</si>
  <si>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</si>
  <si>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</si>
  <si>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</si>
  <si>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</si>
  <si>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</si>
  <si>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</si>
  <si>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</si>
  <si>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</si>
  <si>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</si>
  <si>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</si>
  <si>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</si>
  <si>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</si>
  <si>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</si>
  <si>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</si>
  <si>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</si>
  <si>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</si>
  <si>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</si>
  <si>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</si>
  <si>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</si>
  <si>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</si>
  <si>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</si>
  <si>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</si>
  <si>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</si>
  <si>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</si>
  <si>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</si>
  <si>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</si>
  <si>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</si>
  <si>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</si>
  <si>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</si>
  <si>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</si>
  <si>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</si>
  <si>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</si>
  <si>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</si>
  <si>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</si>
  <si>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</si>
  <si>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</si>
  <si>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</si>
  <si>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</si>
  <si>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</si>
  <si>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</si>
  <si>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</si>
  <si>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</si>
  <si>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</si>
  <si>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</si>
  <si>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</si>
  <si>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</si>
  <si>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</si>
  <si>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</si>
  <si>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</si>
  <si>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</si>
  <si>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</si>
  <si>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</si>
  <si>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</si>
  <si>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</si>
  <si>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</si>
  <si>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</si>
  <si>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</si>
  <si>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</si>
  <si>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</si>
  <si>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</si>
  <si>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</si>
  <si>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</si>
  <si>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</si>
  <si>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</si>
  <si>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</si>
  <si>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</si>
  <si>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</si>
  <si>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</si>
  <si>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</si>
  <si>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</si>
  <si>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</si>
  <si>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</si>
  <si>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</si>
  <si>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</si>
  <si>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</si>
  <si>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</si>
  <si>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</si>
  <si>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</si>
  <si>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</si>
  <si>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</si>
  <si>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</si>
  <si>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</si>
  <si>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</si>
  <si>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</si>
  <si>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</si>
  <si>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</si>
  <si>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</si>
  <si>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</si>
  <si>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</si>
  <si>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</si>
  <si>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</si>
  <si>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</si>
  <si>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</si>
  <si>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</si>
  <si>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</si>
  <si>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</si>
  <si>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</si>
  <si>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</si>
  <si>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</si>
  <si>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</si>
  <si>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</si>
  <si>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</si>
  <si>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</si>
  <si>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</si>
  <si>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</si>
  <si>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</si>
  <si>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</si>
  <si>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</si>
  <si>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</si>
  <si>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</si>
  <si>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</si>
  <si>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</si>
  <si>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</si>
  <si>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</si>
  <si>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</si>
  <si>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</si>
  <si>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</si>
  <si>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</si>
  <si>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</si>
  <si>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</si>
  <si>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</si>
  <si>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</si>
  <si>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</si>
  <si>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</si>
  <si>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</si>
  <si>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</si>
  <si>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</si>
  <si>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</si>
  <si>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</si>
  <si>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</si>
  <si>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</si>
  <si>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</si>
  <si>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</si>
  <si>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</si>
  <si>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</si>
  <si>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</si>
  <si>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</si>
  <si>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</si>
  <si>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</si>
  <si>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</si>
  <si>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</si>
  <si>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</si>
  <si>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</si>
  <si>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</si>
  <si>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</si>
  <si>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</si>
  <si>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</si>
  <si>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</si>
  <si>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</si>
  <si>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</si>
  <si>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</si>
  <si>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</si>
  <si>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</si>
  <si>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</si>
  <si>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</si>
  <si>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</si>
  <si>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</si>
  <si>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</si>
  <si>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</si>
  <si>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</si>
  <si>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</si>
  <si>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</si>
  <si>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</si>
  <si>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</si>
  <si>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</si>
  <si>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</si>
  <si>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</si>
  <si>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</si>
  <si>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</si>
  <si>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</si>
  <si>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</si>
  <si>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</si>
  <si>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</si>
  <si>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</si>
  <si>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</si>
  <si>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</si>
  <si>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</si>
  <si>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</si>
  <si>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</si>
  <si>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</si>
  <si>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</si>
  <si>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</si>
  <si>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</si>
  <si>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</si>
  <si>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</si>
  <si>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</si>
  <si>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</si>
  <si>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</si>
  <si>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</si>
  <si>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</si>
  <si>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</si>
  <si>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</si>
  <si>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</si>
  <si>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</si>
  <si>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</si>
  <si>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</si>
  <si>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</si>
  <si>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</si>
  <si>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</si>
  <si>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</si>
  <si>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</si>
  <si>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</si>
  <si>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</si>
  <si>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</si>
  <si>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</si>
  <si>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</si>
  <si>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</si>
  <si>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</si>
  <si>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</si>
  <si>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</si>
  <si>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</si>
  <si>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</si>
  <si>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</si>
  <si>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</si>
  <si>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</si>
  <si>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</si>
  <si>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</si>
  <si>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</si>
  <si>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</si>
  <si>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</si>
  <si>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</si>
  <si>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</si>
  <si>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</si>
  <si>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</si>
  <si>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</si>
  <si>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</si>
  <si>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</si>
  <si>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</si>
  <si>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</si>
  <si>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</si>
  <si>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</si>
  <si>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</si>
  <si>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</si>
  <si>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</si>
  <si>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</si>
  <si>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</si>
  <si>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</si>
  <si>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</si>
  <si>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</si>
  <si>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</si>
  <si>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</si>
  <si>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</si>
  <si>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</si>
  <si>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</si>
  <si>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</si>
  <si>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</si>
  <si>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</si>
  <si>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</si>
  <si>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</si>
  <si>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</si>
  <si>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</si>
  <si>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</si>
  <si>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</si>
  <si>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</si>
  <si>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</si>
  <si>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</si>
  <si>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</si>
  <si>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</si>
  <si>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</si>
  <si>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</si>
  <si>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</si>
  <si>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</si>
  <si>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</si>
  <si>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</si>
  <si>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</si>
  <si>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</si>
  <si>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</si>
  <si>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</si>
  <si>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</si>
  <si>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</si>
  <si>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</si>
  <si>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</si>
  <si>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</si>
  <si>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</si>
  <si>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</si>
  <si>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</si>
  <si>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</si>
  <si>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</si>
  <si>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</si>
  <si>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</si>
  <si>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</si>
  <si>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</si>
  <si>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</si>
  <si>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</si>
  <si>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</si>
  <si>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</si>
  <si>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</si>
  <si>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</si>
  <si>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</si>
  <si>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</si>
  <si>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</si>
  <si>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</si>
  <si>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</si>
  <si>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</si>
  <si>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</si>
  <si>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</si>
  <si>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</si>
  <si>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</si>
  <si>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</si>
  <si>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</si>
  <si>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</si>
  <si>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</si>
  <si>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</si>
  <si>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</si>
  <si>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</si>
  <si>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"_01___" сентября_ 2020 __ г.</t>
  </si>
  <si>
    <t>на  1 марта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</si>
</sst>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31"/>
  <sheetViews>
    <sheetView tabSelected="1" topLeftCell="A7" zoomScaleNormal="100" workbookViewId="0">
      <pane xSplit="4" topLeftCell="E1" activePane="topRight" state="frozen"/>
      <selection pane="topRight" activeCell="AQ36" sqref="AQ3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630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44621</v>
      </c>
      <c r="AR4" s="130"/>
      <c r="AS4" s="13"/>
    </row>
    <row r="5" spans="1:45" ht="15.2" customHeight="1" x14ac:dyDescent="0.25">
      <c r="A5" s="162" t="s">
        <v>443</v>
      </c>
      <c r="B5" s="163"/>
      <c r="C5" s="163"/>
      <c r="D5" s="163"/>
      <c r="E5" s="3"/>
      <c r="F5" s="3"/>
      <c r="G5" s="3"/>
      <c r="H5" s="5"/>
      <c r="I5" s="5"/>
      <c r="J5" s="5"/>
      <c r="K5" s="164" t="s">
        <v>627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70" t="s">
        <v>626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2" t="s">
        <v>448</v>
      </c>
      <c r="B8" s="173"/>
      <c r="C8" s="173"/>
      <c r="D8" s="173"/>
      <c r="E8" s="17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4" t="s">
        <v>451</v>
      </c>
      <c r="C9" s="166" t="s">
        <v>452</v>
      </c>
      <c r="D9" s="167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5"/>
      <c r="C10" s="167"/>
      <c r="D10" s="167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5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1430962.5</v>
      </c>
      <c r="F29" s="106">
        <f>X29</f>
        <v>95097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1430962.5</v>
      </c>
      <c r="X29" s="106">
        <v>95097</v>
      </c>
      <c r="Y29" s="106">
        <f>AQ29</f>
        <v>171522.22</v>
      </c>
      <c r="Z29" s="106">
        <f>AR29</f>
        <v>10013.91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171522.22</v>
      </c>
      <c r="AR29" s="106">
        <v>10013.91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928000</v>
      </c>
      <c r="F31" s="36">
        <v>71671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928000</v>
      </c>
      <c r="X31" s="36">
        <f>SUM(F31)</f>
        <v>71671</v>
      </c>
      <c r="Y31" s="36">
        <f>AQ31</f>
        <v>87825</v>
      </c>
      <c r="Z31" s="36">
        <f>AR31</f>
        <v>8336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87825</v>
      </c>
      <c r="AR31" s="36">
        <v>8336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280300</v>
      </c>
      <c r="F33" s="25">
        <v>21673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280300</v>
      </c>
      <c r="X33" s="25">
        <v>21673</v>
      </c>
      <c r="Y33" s="25">
        <f>AQ33</f>
        <v>42441.27</v>
      </c>
      <c r="Z33" s="25">
        <f>AR33</f>
        <v>1677.91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42441.27</v>
      </c>
      <c r="AR33" s="25">
        <v>1677.91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1430962.5</v>
      </c>
      <c r="F34" s="25">
        <v>95097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1430962.5</v>
      </c>
      <c r="X34" s="25">
        <v>95097</v>
      </c>
      <c r="Y34" s="25">
        <f>AQ34</f>
        <v>171522.22</v>
      </c>
      <c r="Z34" s="25">
        <f>AR34</f>
        <v>10013.91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171522.22</v>
      </c>
      <c r="AR34" s="25">
        <f>AR36+AR38</f>
        <v>10013.91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928000</v>
      </c>
      <c r="F36" s="36">
        <f>X31</f>
        <v>71671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928000</v>
      </c>
      <c r="X36" s="36">
        <f>X31</f>
        <v>71671</v>
      </c>
      <c r="Y36" s="36">
        <f>AQ36</f>
        <v>87825</v>
      </c>
      <c r="Z36" s="36">
        <f>AR36</f>
        <v>8336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87825</v>
      </c>
      <c r="AR36" s="36">
        <f>AR31</f>
        <v>8336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280300</v>
      </c>
      <c r="F38" s="25">
        <f>X38</f>
        <v>21673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280300</v>
      </c>
      <c r="X38" s="25">
        <f>X33</f>
        <v>21673</v>
      </c>
      <c r="Y38" s="25">
        <f>AQ38</f>
        <v>0</v>
      </c>
      <c r="Z38" s="25">
        <f>AR38</f>
        <v>1677.91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1677.91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95097</v>
      </c>
      <c r="F70" s="25">
        <f>W70</f>
        <v>95097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95097</v>
      </c>
      <c r="X70" s="25">
        <f>W70</f>
        <v>95097</v>
      </c>
      <c r="Y70" s="25">
        <f>AQ70</f>
        <v>10013.91</v>
      </c>
      <c r="Z70" s="25">
        <f>AR70</f>
        <v>10013.91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10013.91</v>
      </c>
      <c r="AR70" s="25">
        <f>AQ70</f>
        <v>10013.91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71671</v>
      </c>
      <c r="F72" s="36">
        <f>X31</f>
        <v>71671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8336</v>
      </c>
      <c r="Z72" s="36">
        <f>AR72</f>
        <v>8336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8336</v>
      </c>
      <c r="AR72" s="36">
        <f>AQ72</f>
        <v>8336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21673</v>
      </c>
      <c r="F74" s="25">
        <f>E74</f>
        <v>21673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21673</v>
      </c>
      <c r="X74" s="25">
        <f>F74</f>
        <v>21673</v>
      </c>
      <c r="Y74" s="25">
        <f>AQ74</f>
        <v>1677.91</v>
      </c>
      <c r="Z74" s="25">
        <f>AR74</f>
        <v>1677.91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1677.91</v>
      </c>
      <c r="AR74" s="25">
        <f>AR33</f>
        <v>1677.91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62939.16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62939.16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12584.46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12584.46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628</v>
      </c>
      <c r="G424" s="157"/>
      <c r="H424" s="158"/>
      <c r="I424" s="158"/>
      <c r="J424" s="158"/>
      <c r="K424" s="158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9" t="s">
        <v>436</v>
      </c>
      <c r="E425" s="160"/>
      <c r="F425" s="111" t="s">
        <v>437</v>
      </c>
      <c r="G425" s="161"/>
      <c r="H425" s="160"/>
      <c r="I425" s="160"/>
      <c r="J425" s="160"/>
      <c r="K425" s="160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2022-04-04T11:01:35Z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